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町民課\○下 水 道\H29経営比較分析\"/>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<sst xmlns="http://schemas.openxmlformats.org/spreadsheetml/2006/main" count="240" uniqueCount="126">
  <si>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</si>
  <si>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</si>
  <si>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</si>
  <si>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</si>
  <si>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</si>
  <si>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</si>
  <si>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</si>
  <si>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</si>
  <si>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</si>
  <si>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</si>
  <si>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</si>
  <si>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</si>
  <si>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</si>
  <si>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</si>
  <si>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</si>
  <si>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</si>
  <si>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</si>
  <si>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</si>
  <si>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</si>
  <si>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</si>
  <si>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</si>
  <si>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</si>
  <si>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</si>
  <si>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</si>
  <si>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</si>
  <si>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</si>
  <si>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</si>
  <si>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</si>
  <si>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</si>
  <si>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</si>
  <si>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</si>
  <si>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</si>
  <si>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</si>
  <si>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</si>
  <si>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</si>
  <si>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</si>
  <si>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</si>
  <si>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</si>
  <si>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</si>
  <si>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</si>
  <si>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</si>
  <si>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</si>
  <si>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</si>
  <si>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</si>
  <si>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</si>
  <si>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</si>
  <si>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</si>
  <si>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</si>
  <si>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</si>
  <si>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</si>
  <si>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</si>
  <si>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</si>
  <si>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</si>
  <si>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</si>
  <si>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</si>
  <si>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</si>
  <si>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</si>
  <si>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</si>
  <si>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</si>
  <si>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</si>
  <si>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</si>
  <si>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</si>
  <si>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</si>
  <si>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</si>
  <si>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</si>
  <si>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</si>
  <si>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</si>
  <si>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</si>
  <si>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</si>
  <si>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</si>
  <si>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</si>
  <si>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</si>
  <si>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</si>
  <si>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</si>
  <si>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</si>
  <si>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</si>
  <si>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</si>
  <si>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</si>
  <si>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</si>
  <si>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</si>
  <si>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</si>
  <si>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</si>
  <si>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</si>
  <si>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</si>
  <si>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</si>
  <si>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</si>
  <si>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</si>
  <si>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</si>
  <si>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</si>
  <si>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</si>
  <si>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</si>
  <si>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</si>
  <si>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</si>
  <si>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</si>
  <si>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</si>
  <si>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</si>
  <si>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</si>
  <si>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</si>
  <si>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</si>
  <si>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</si>
  <si>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</si>
  <si>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</si>
  <si>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</si>
  <si>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</si>
  <si>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</si>
  <si>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</si>
  <si>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</si>
  <si>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</si>
  <si>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</si>
  <si>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</si>
  <si>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中富良野町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</si>
  <si>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</si>
  <si>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</si>
  <si>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</si>
  <si>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</si>
  <si>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</si>
  <si>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</si>
  <si>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</si>
  <si>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</si>
  <si>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</si>
  <si>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</si>
  <si>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</si>
  <si>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</si>
  <si>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①収益的収支比率について、各年とも１００％以上となっているが、⑤経費回収率が各年とも６０％前後であることから、汚水処理に係る費用が使用料以外の収入により賄われている状況である。
　⑦施設利用率については、各年度の経年比較では若干減少傾向にあるものの、類似団体と比較すると高い数値となっている。
　⑧水洗化率は１００％に近い率となっている。</t>
    <phoneticPr fontId="4"/>
  </si>
  <si>
    <t>中富良野町の下水道は平成１１年３月に供用を開始しており、管渠については、耐用年数を超えていないことと、毎年実施している下水道管渠ＴＶカメラ調査の結果により、老朽化は著しく進んではいないと考えられる。終末処理場については、計画的にポンプ等の整備を実施しているが、電気設備において突発的な故障がおきていることから、老朽化が進んでいると考えられる。</t>
    <phoneticPr fontId="4"/>
  </si>
  <si>
    <t>経費回収率が１００％を下回っていることについては、汚水処理費の抑制を図るとともに、料金収入の適正化を図ることにより、回収率の向上に取り組む。
　老朽化については、管渠のＴＶカメラ調査を引き続き実施し、破損等の状況を把握する。また、管渠・処理場施設について、平成２９年度・３０年度２か年かけてストックマネジメント計画を策定し、その後当該計画に基づいて修繕・更新を実施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</si>
</sst>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4707872"/>
        <c:axId val="2347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34707872"/>
        <c:axId val="234712288"/>
      </c:lineChart>
      <c:dateAx>
        <c:axId val="234707872"/>
        <c:scaling>
          <c:orientation val="minMax"/>
        </c:scaling>
        <c:delete val="1"/>
        <c:axPos val="b"/>
        <c:numFmt formatCode="ge" sourceLinked="1"/>
        <c:majorTickMark val="none"/>
        <c:minorTickMark val="none"/>
        <c:tickLblPos val="none"/>
        <c:crossAx val="234712288"/>
        <c:crosses val="autoZero"/>
        <c:auto val="1"/>
        <c:lblOffset val="100"/>
        <c:baseTimeUnit val="years"/>
      </c:dateAx>
      <c:valAx>
        <c:axId val="2347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0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57.92</c:v>
                </c:pt>
                <c:pt idx="1">
                  <c:v>57.5</c:v>
                </c:pt>
                <c:pt idx="2">
                  <c:v>56.33</c:v>
                </c:pt>
                <c:pt idx="3">
                  <c:v>55.58</c:v>
                </c:pt>
                <c:pt idx="4">
                  <c:v>55.92</c:v>
                </c:pt>
              </c:numCache>
            </c:numRef>
          </c:val>
        </c:ser>
        <c:dLbls>
          <c:showLegendKey val="0"/>
          <c:showVal val="0"/>
          <c:showCatName val="0"/>
          <c:showSerName val="0"/>
          <c:showPercent val="0"/>
          <c:showBubbleSize val="0"/>
        </c:dLbls>
        <c:gapWidth val="150"/>
        <c:axId val="234005872"/>
        <c:axId val="234005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34005872"/>
        <c:axId val="234005480"/>
      </c:lineChart>
      <c:dateAx>
        <c:axId val="234005872"/>
        <c:scaling>
          <c:orientation val="minMax"/>
        </c:scaling>
        <c:delete val="1"/>
        <c:axPos val="b"/>
        <c:numFmt formatCode="ge" sourceLinked="1"/>
        <c:majorTickMark val="none"/>
        <c:minorTickMark val="none"/>
        <c:tickLblPos val="none"/>
        <c:crossAx val="234005480"/>
        <c:crosses val="autoZero"/>
        <c:auto val="1"/>
        <c:lblOffset val="100"/>
        <c:baseTimeUnit val="years"/>
      </c:dateAx>
      <c:valAx>
        <c:axId val="23400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0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96.41</c:v>
                </c:pt>
                <c:pt idx="1">
                  <c:v>96.45</c:v>
                </c:pt>
                <c:pt idx="2">
                  <c:v>96.19</c:v>
                </c:pt>
                <c:pt idx="3">
                  <c:v>96.38</c:v>
                </c:pt>
                <c:pt idx="4">
                  <c:v>99.41</c:v>
                </c:pt>
              </c:numCache>
            </c:numRef>
          </c:val>
        </c:ser>
        <c:dLbls>
          <c:showLegendKey val="0"/>
          <c:showVal val="0"/>
          <c:showCatName val="0"/>
          <c:showSerName val="0"/>
          <c:showPercent val="0"/>
          <c:showBubbleSize val="0"/>
        </c:dLbls>
        <c:gapWidth val="150"/>
        <c:axId val="236302360"/>
        <c:axId val="23630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36302360"/>
        <c:axId val="236302752"/>
      </c:lineChart>
      <c:dateAx>
        <c:axId val="236302360"/>
        <c:scaling>
          <c:orientation val="minMax"/>
        </c:scaling>
        <c:delete val="1"/>
        <c:axPos val="b"/>
        <c:numFmt formatCode="ge" sourceLinked="1"/>
        <c:majorTickMark val="none"/>
        <c:minorTickMark val="none"/>
        <c:tickLblPos val="none"/>
        <c:crossAx val="236302752"/>
        <c:crosses val="autoZero"/>
        <c:auto val="1"/>
        <c:lblOffset val="100"/>
        <c:baseTimeUnit val="years"/>
      </c:dateAx>
      <c:valAx>
        <c:axId val="23630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30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101.44</c:v>
                </c:pt>
                <c:pt idx="1">
                  <c:v>113.76</c:v>
                </c:pt>
                <c:pt idx="2">
                  <c:v>101.36</c:v>
                </c:pt>
                <c:pt idx="3">
                  <c:v>104.19</c:v>
                </c:pt>
                <c:pt idx="4">
                  <c:v>107.12</c:v>
                </c:pt>
              </c:numCache>
            </c:numRef>
          </c:val>
        </c:ser>
        <c:dLbls>
          <c:showLegendKey val="0"/>
          <c:showVal val="0"/>
          <c:showCatName val="0"/>
          <c:showSerName val="0"/>
          <c:showPercent val="0"/>
          <c:showBubbleSize val="0"/>
        </c:dLbls>
        <c:gapWidth val="150"/>
        <c:axId val="235263824"/>
        <c:axId val="23528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263824"/>
        <c:axId val="235280592"/>
      </c:lineChart>
      <c:dateAx>
        <c:axId val="235263824"/>
        <c:scaling>
          <c:orientation val="minMax"/>
        </c:scaling>
        <c:delete val="1"/>
        <c:axPos val="b"/>
        <c:numFmt formatCode="ge" sourceLinked="1"/>
        <c:majorTickMark val="none"/>
        <c:minorTickMark val="none"/>
        <c:tickLblPos val="none"/>
        <c:crossAx val="235280592"/>
        <c:crosses val="autoZero"/>
        <c:auto val="1"/>
        <c:lblOffset val="100"/>
        <c:baseTimeUnit val="years"/>
      </c:dateAx>
      <c:valAx>
        <c:axId val="23528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6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305216"/>
        <c:axId val="23530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305216"/>
        <c:axId val="235305600"/>
      </c:lineChart>
      <c:dateAx>
        <c:axId val="235305216"/>
        <c:scaling>
          <c:orientation val="minMax"/>
        </c:scaling>
        <c:delete val="1"/>
        <c:axPos val="b"/>
        <c:numFmt formatCode="ge" sourceLinked="1"/>
        <c:majorTickMark val="none"/>
        <c:minorTickMark val="none"/>
        <c:tickLblPos val="none"/>
        <c:crossAx val="235305600"/>
        <c:crosses val="autoZero"/>
        <c:auto val="1"/>
        <c:lblOffset val="100"/>
        <c:baseTimeUnit val="years"/>
      </c:dateAx>
      <c:valAx>
        <c:axId val="23530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0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369696"/>
        <c:axId val="2353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369696"/>
        <c:axId val="235374176"/>
      </c:lineChart>
      <c:dateAx>
        <c:axId val="235369696"/>
        <c:scaling>
          <c:orientation val="minMax"/>
        </c:scaling>
        <c:delete val="1"/>
        <c:axPos val="b"/>
        <c:numFmt formatCode="ge" sourceLinked="1"/>
        <c:majorTickMark val="none"/>
        <c:minorTickMark val="none"/>
        <c:tickLblPos val="none"/>
        <c:crossAx val="235374176"/>
        <c:crosses val="autoZero"/>
        <c:auto val="1"/>
        <c:lblOffset val="100"/>
        <c:baseTimeUnit val="years"/>
      </c:dateAx>
      <c:valAx>
        <c:axId val="2353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381512"/>
        <c:axId val="23538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381512"/>
        <c:axId val="235381904"/>
      </c:lineChart>
      <c:dateAx>
        <c:axId val="235381512"/>
        <c:scaling>
          <c:orientation val="minMax"/>
        </c:scaling>
        <c:delete val="1"/>
        <c:axPos val="b"/>
        <c:numFmt formatCode="ge" sourceLinked="1"/>
        <c:majorTickMark val="none"/>
        <c:minorTickMark val="none"/>
        <c:tickLblPos val="none"/>
        <c:crossAx val="235381904"/>
        <c:crosses val="autoZero"/>
        <c:auto val="1"/>
        <c:lblOffset val="100"/>
        <c:baseTimeUnit val="years"/>
      </c:dateAx>
      <c:valAx>
        <c:axId val="23538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8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383080"/>
        <c:axId val="23538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383080"/>
        <c:axId val="235383472"/>
      </c:lineChart>
      <c:dateAx>
        <c:axId val="235383080"/>
        <c:scaling>
          <c:orientation val="minMax"/>
        </c:scaling>
        <c:delete val="1"/>
        <c:axPos val="b"/>
        <c:numFmt formatCode="ge" sourceLinked="1"/>
        <c:majorTickMark val="none"/>
        <c:minorTickMark val="none"/>
        <c:tickLblPos val="none"/>
        <c:crossAx val="235383472"/>
        <c:crosses val="autoZero"/>
        <c:auto val="1"/>
        <c:lblOffset val="100"/>
        <c:baseTimeUnit val="years"/>
      </c:dateAx>
      <c:valAx>
        <c:axId val="23538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8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1262.52</c:v>
                </c:pt>
                <c:pt idx="1">
                  <c:v>1185.0999999999999</c:v>
                </c:pt>
                <c:pt idx="2">
                  <c:v>1058.6400000000001</c:v>
                </c:pt>
                <c:pt idx="3">
                  <c:v>872.54</c:v>
                </c:pt>
                <c:pt idx="4">
                  <c:v>815.06</c:v>
                </c:pt>
              </c:numCache>
            </c:numRef>
          </c:val>
        </c:ser>
        <c:dLbls>
          <c:showLegendKey val="0"/>
          <c:showVal val="0"/>
          <c:showCatName val="0"/>
          <c:showSerName val="0"/>
          <c:showPercent val="0"/>
          <c:showBubbleSize val="0"/>
        </c:dLbls>
        <c:gapWidth val="150"/>
        <c:axId val="235550208"/>
        <c:axId val="23555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35550208"/>
        <c:axId val="235550600"/>
      </c:lineChart>
      <c:dateAx>
        <c:axId val="235550208"/>
        <c:scaling>
          <c:orientation val="minMax"/>
        </c:scaling>
        <c:delete val="1"/>
        <c:axPos val="b"/>
        <c:numFmt formatCode="ge" sourceLinked="1"/>
        <c:majorTickMark val="none"/>
        <c:minorTickMark val="none"/>
        <c:tickLblPos val="none"/>
        <c:crossAx val="235550600"/>
        <c:crosses val="autoZero"/>
        <c:auto val="1"/>
        <c:lblOffset val="100"/>
        <c:baseTimeUnit val="years"/>
      </c:dateAx>
      <c:valAx>
        <c:axId val="23555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5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64.709999999999994</c:v>
                </c:pt>
                <c:pt idx="1">
                  <c:v>61.05</c:v>
                </c:pt>
                <c:pt idx="2">
                  <c:v>63.58</c:v>
                </c:pt>
                <c:pt idx="3">
                  <c:v>59.96</c:v>
                </c:pt>
                <c:pt idx="4">
                  <c:v>59.65</c:v>
                </c:pt>
              </c:numCache>
            </c:numRef>
          </c:val>
        </c:ser>
        <c:dLbls>
          <c:showLegendKey val="0"/>
          <c:showVal val="0"/>
          <c:showCatName val="0"/>
          <c:showSerName val="0"/>
          <c:showPercent val="0"/>
          <c:showBubbleSize val="0"/>
        </c:dLbls>
        <c:gapWidth val="150"/>
        <c:axId val="235380728"/>
        <c:axId val="23555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35380728"/>
        <c:axId val="235551776"/>
      </c:lineChart>
      <c:dateAx>
        <c:axId val="235380728"/>
        <c:scaling>
          <c:orientation val="minMax"/>
        </c:scaling>
        <c:delete val="1"/>
        <c:axPos val="b"/>
        <c:numFmt formatCode="ge" sourceLinked="1"/>
        <c:majorTickMark val="none"/>
        <c:minorTickMark val="none"/>
        <c:tickLblPos val="none"/>
        <c:crossAx val="235551776"/>
        <c:crosses val="autoZero"/>
        <c:auto val="1"/>
        <c:lblOffset val="100"/>
        <c:baseTimeUnit val="years"/>
      </c:dateAx>
      <c:valAx>
        <c:axId val="23555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8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235.16</c:v>
                </c:pt>
                <c:pt idx="1">
                  <c:v>247.59</c:v>
                </c:pt>
                <c:pt idx="2">
                  <c:v>257.77</c:v>
                </c:pt>
                <c:pt idx="3">
                  <c:v>278.01</c:v>
                </c:pt>
                <c:pt idx="4">
                  <c:v>279.19</c:v>
                </c:pt>
              </c:numCache>
            </c:numRef>
          </c:val>
        </c:ser>
        <c:dLbls>
          <c:showLegendKey val="0"/>
          <c:showVal val="0"/>
          <c:showCatName val="0"/>
          <c:showSerName val="0"/>
          <c:showPercent val="0"/>
          <c:showBubbleSize val="0"/>
        </c:dLbls>
        <c:gapWidth val="150"/>
        <c:axId val="235381120"/>
        <c:axId val="235552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35381120"/>
        <c:axId val="235552952"/>
      </c:lineChart>
      <c:dateAx>
        <c:axId val="235381120"/>
        <c:scaling>
          <c:orientation val="minMax"/>
        </c:scaling>
        <c:delete val="1"/>
        <c:axPos val="b"/>
        <c:numFmt formatCode="ge" sourceLinked="1"/>
        <c:majorTickMark val="none"/>
        <c:minorTickMark val="none"/>
        <c:tickLblPos val="none"/>
        <c:crossAx val="235552952"/>
        <c:crosses val="autoZero"/>
        <c:auto val="1"/>
        <c:lblOffset val="100"/>
        <c:baseTimeUnit val="years"/>
      </c:dateAx>
      <c:valAx>
        <c:axId val="23555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58"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北海道　中富良野町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122</v>
      </c>
      <c r="AE8" s="73"/>
      <c r="AF8" s="73"/>
      <c r="AG8" s="73"/>
      <c r="AH8" s="73"/>
      <c r="AI8" s="73"/>
      <c r="AJ8" s="73"/>
      <c r="AK8" s="4"/>
      <c r="AL8" s="69">
        <f>データ!S6</f>
        <v>5120</v>
      </c>
      <c r="AM8" s="69"/>
      <c r="AN8" s="69"/>
      <c r="AO8" s="69"/>
      <c r="AP8" s="69"/>
      <c r="AQ8" s="69"/>
      <c r="AR8" s="69"/>
      <c r="AS8" s="69"/>
      <c r="AT8" s="68">
        <f>データ!T6</f>
        <v>108.65</v>
      </c>
      <c r="AU8" s="68"/>
      <c r="AV8" s="68"/>
      <c r="AW8" s="68"/>
      <c r="AX8" s="68"/>
      <c r="AY8" s="68"/>
      <c r="AZ8" s="68"/>
      <c r="BA8" s="68"/>
      <c r="BB8" s="68">
        <f>データ!U6</f>
        <v>47.12</v>
      </c>
      <c r="BC8" s="68"/>
      <c r="BD8" s="68"/>
      <c r="BE8" s="68"/>
      <c r="BF8" s="68"/>
      <c r="BG8" s="68"/>
      <c r="BH8" s="68"/>
      <c r="BI8" s="68"/>
      <c r="BJ8" s="4"/>
      <c r="BK8" s="4"/>
      <c r="BL8" s="70" t="s">
        <v>10</v>
      </c>
      <c r="BM8" s="71"/>
      <c r="BN8" s="8" t="s">
        <v>11</v>
      </c>
      <c r="BO8" s="9"/>
      <c r="BP8" s="9"/>
      <c r="BQ8" s="9"/>
      <c r="BR8" s="9"/>
      <c r="BS8" s="9"/>
      <c r="BT8" s="9"/>
      <c r="BU8" s="9"/>
      <c r="BV8" s="9"/>
      <c r="BW8" s="9"/>
      <c r="BX8" s="9"/>
      <c r="BY8" s="10"/>
    </row>
    <row r="9" spans="1:78" ht="18.75" customHeight="1">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4"/>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4"/>
      <c r="BK9" s="4"/>
      <c r="BL9" s="66" t="s">
        <v>20</v>
      </c>
      <c r="BM9" s="67"/>
      <c r="BN9" s="11" t="s">
        <v>21</v>
      </c>
      <c r="BO9" s="12"/>
      <c r="BP9" s="12"/>
      <c r="BQ9" s="12"/>
      <c r="BR9" s="12"/>
      <c r="BS9" s="12"/>
      <c r="BT9" s="12"/>
      <c r="BU9" s="12"/>
      <c r="BV9" s="12"/>
      <c r="BW9" s="12"/>
      <c r="BX9" s="12"/>
      <c r="BY9" s="13"/>
    </row>
    <row r="10" spans="1:78" ht="18.75" customHeight="1">
      <c r="A10" s="2"/>
      <c r="B10" s="68" t="str">
        <f>データ!N6</f>
        <v>-</v>
      </c>
      <c r="C10" s="68"/>
      <c r="D10" s="68"/>
      <c r="E10" s="68"/>
      <c r="F10" s="68"/>
      <c r="G10" s="68"/>
      <c r="H10" s="68"/>
      <c r="I10" s="68" t="str">
        <f>データ!O6</f>
        <v>該当数値なし</v>
      </c>
      <c r="J10" s="68"/>
      <c r="K10" s="68"/>
      <c r="L10" s="68"/>
      <c r="M10" s="68"/>
      <c r="N10" s="68"/>
      <c r="O10" s="68"/>
      <c r="P10" s="68">
        <f>データ!P6</f>
        <v>53.47</v>
      </c>
      <c r="Q10" s="68"/>
      <c r="R10" s="68"/>
      <c r="S10" s="68"/>
      <c r="T10" s="68"/>
      <c r="U10" s="68"/>
      <c r="V10" s="68"/>
      <c r="W10" s="68">
        <f>データ!Q6</f>
        <v>89.04</v>
      </c>
      <c r="X10" s="68"/>
      <c r="Y10" s="68"/>
      <c r="Z10" s="68"/>
      <c r="AA10" s="68"/>
      <c r="AB10" s="68"/>
      <c r="AC10" s="68"/>
      <c r="AD10" s="69">
        <f>データ!R6</f>
        <v>3062</v>
      </c>
      <c r="AE10" s="69"/>
      <c r="AF10" s="69"/>
      <c r="AG10" s="69"/>
      <c r="AH10" s="69"/>
      <c r="AI10" s="69"/>
      <c r="AJ10" s="69"/>
      <c r="AK10" s="2"/>
      <c r="AL10" s="69">
        <f>データ!V6</f>
        <v>2720</v>
      </c>
      <c r="AM10" s="69"/>
      <c r="AN10" s="69"/>
      <c r="AO10" s="69"/>
      <c r="AP10" s="69"/>
      <c r="AQ10" s="69"/>
      <c r="AR10" s="69"/>
      <c r="AS10" s="69"/>
      <c r="AT10" s="68">
        <f>データ!W6</f>
        <v>1.65</v>
      </c>
      <c r="AU10" s="68"/>
      <c r="AV10" s="68"/>
      <c r="AW10" s="68"/>
      <c r="AX10" s="68"/>
      <c r="AY10" s="68"/>
      <c r="AZ10" s="68"/>
      <c r="BA10" s="68"/>
      <c r="BB10" s="68">
        <f>データ!X6</f>
        <v>1648.48</v>
      </c>
      <c r="BC10" s="68"/>
      <c r="BD10" s="68"/>
      <c r="BE10" s="68"/>
      <c r="BF10" s="68"/>
      <c r="BG10" s="68"/>
      <c r="BH10" s="68"/>
      <c r="BI10" s="68"/>
      <c r="BJ10" s="2"/>
      <c r="BK10" s="2"/>
      <c r="BL10" s="58" t="s">
        <v>22</v>
      </c>
      <c r="BM10" s="5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14613</v>
      </c>
      <c r="D6" s="33">
        <f t="shared" si="3"/>
        <v>47</v>
      </c>
      <c r="E6" s="33">
        <f t="shared" si="3"/>
        <v>17</v>
      </c>
      <c r="F6" s="33">
        <f t="shared" si="3"/>
        <v>4</v>
      </c>
      <c r="G6" s="33">
        <f t="shared" si="3"/>
        <v>0</v>
      </c>
      <c r="H6" s="33" t="str">
        <f t="shared" si="3"/>
        <v>北海道　中富良野町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53.47</v>
      </c>
      <c r="Q6" s="34">
        <f t="shared" si="3"/>
        <v>89.04</v>
      </c>
      <c r="R6" s="34">
        <f t="shared" si="3"/>
        <v>3062</v>
      </c>
      <c r="S6" s="34">
        <f t="shared" si="3"/>
        <v>5120</v>
      </c>
      <c r="T6" s="34">
        <f t="shared" si="3"/>
        <v>108.65</v>
      </c>
      <c r="U6" s="34">
        <f t="shared" si="3"/>
        <v>47.12</v>
      </c>
      <c r="V6" s="34">
        <f t="shared" si="3"/>
        <v>2720</v>
      </c>
      <c r="W6" s="34">
        <f t="shared" si="3"/>
        <v>1.65</v>
      </c>
      <c r="X6" s="34">
        <f t="shared" si="3"/>
        <v>1648.48</v>
      </c>
      <c r="Y6" s="35">
        <f>IF(Y7="",NA(),Y7)</f>
        <v>101.44</v>
      </c>
      <c r="Z6" s="35">
        <f t="shared" ref="Z6:AH6" si="4">IF(Z7="",NA(),Z7)</f>
        <v>113.76</v>
      </c>
      <c r="AA6" s="35">
        <f t="shared" si="4"/>
        <v>101.36</v>
      </c>
      <c r="AB6" s="35">
        <f t="shared" si="4"/>
        <v>104.19</v>
      </c>
      <c r="AC6" s="35">
        <f t="shared" si="4"/>
        <v>107.12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1262.52</v>
      </c>
      <c r="BG6" s="35">
        <f t="shared" ref="BG6:BO6" si="7">IF(BG7="",NA(),BG7)</f>
        <v>1185.0999999999999</v>
      </c>
      <c r="BH6" s="35">
        <f t="shared" si="7"/>
        <v>1058.6400000000001</v>
      </c>
      <c r="BI6" s="35">
        <f t="shared" si="7"/>
        <v>872.54</v>
      </c>
      <c r="BJ6" s="35">
        <f t="shared" si="7"/>
        <v>815.06</v>
      </c>
      <c r="BK6" s="35">
        <f t="shared" si="7"/>
        <v>1716.82</v>
      </c>
      <c r="BL6" s="35">
        <f t="shared" si="7"/>
        <v>1569.13</v>
      </c>
      <c r="BM6" s="35">
        <f t="shared" si="7"/>
        <v>1436</v>
      </c>
      <c r="BN6" s="35">
        <f t="shared" si="7"/>
        <v>1434.89</v>
      </c>
      <c r="BO6" s="35">
        <f t="shared" si="7"/>
        <v>1298.9100000000001</v>
      </c>
      <c r="BP6" s="34" t="str">
        <f>IF(BP7="","",IF(BP7="-","【-】","【"&amp;SUBSTITUTE(TEXT(BP7,"#,##0.00"),"-","△")&amp;"】"))</f>
        <v>【1,348.09】</v>
      </c>
      <c r="BQ6" s="35">
        <f>IF(BQ7="",NA(),BQ7)</f>
        <v>64.709999999999994</v>
      </c>
      <c r="BR6" s="35">
        <f t="shared" ref="BR6:BZ6" si="8">IF(BR7="",NA(),BR7)</f>
        <v>61.05</v>
      </c>
      <c r="BS6" s="35">
        <f t="shared" si="8"/>
        <v>63.58</v>
      </c>
      <c r="BT6" s="35">
        <f t="shared" si="8"/>
        <v>59.96</v>
      </c>
      <c r="BU6" s="35">
        <f t="shared" si="8"/>
        <v>59.65</v>
      </c>
      <c r="BV6" s="35">
        <f t="shared" si="8"/>
        <v>51.73</v>
      </c>
      <c r="BW6" s="35">
        <f t="shared" si="8"/>
        <v>64.63</v>
      </c>
      <c r="BX6" s="35">
        <f t="shared" si="8"/>
        <v>66.56</v>
      </c>
      <c r="BY6" s="35">
        <f t="shared" si="8"/>
        <v>66.22</v>
      </c>
      <c r="BZ6" s="35">
        <f t="shared" si="8"/>
        <v>69.87</v>
      </c>
      <c r="CA6" s="34" t="str">
        <f>IF(CA7="","",IF(CA7="-","【-】","【"&amp;SUBSTITUTE(TEXT(CA7,"#,##0.00"),"-","△")&amp;"】"))</f>
        <v>【69.80】</v>
      </c>
      <c r="CB6" s="35">
        <f>IF(CB7="",NA(),CB7)</f>
        <v>235.16</v>
      </c>
      <c r="CC6" s="35">
        <f t="shared" ref="CC6:CK6" si="9">IF(CC7="",NA(),CC7)</f>
        <v>247.59</v>
      </c>
      <c r="CD6" s="35">
        <f t="shared" si="9"/>
        <v>257.77</v>
      </c>
      <c r="CE6" s="35">
        <f t="shared" si="9"/>
        <v>278.01</v>
      </c>
      <c r="CF6" s="35">
        <f t="shared" si="9"/>
        <v>279.19</v>
      </c>
      <c r="CG6" s="35">
        <f t="shared" si="9"/>
        <v>310.47000000000003</v>
      </c>
      <c r="CH6" s="35">
        <f t="shared" si="9"/>
        <v>245.75</v>
      </c>
      <c r="CI6" s="35">
        <f t="shared" si="9"/>
        <v>244.29</v>
      </c>
      <c r="CJ6" s="35">
        <f t="shared" si="9"/>
        <v>246.72</v>
      </c>
      <c r="CK6" s="35">
        <f t="shared" si="9"/>
        <v>234.96</v>
      </c>
      <c r="CL6" s="34" t="str">
        <f>IF(CL7="","",IF(CL7="-","【-】","【"&amp;SUBSTITUTE(TEXT(CL7,"#,##0.00"),"-","△")&amp;"】"))</f>
        <v>【232.54】</v>
      </c>
      <c r="CM6" s="35">
        <f>IF(CM7="",NA(),CM7)</f>
        <v>57.92</v>
      </c>
      <c r="CN6" s="35">
        <f t="shared" ref="CN6:CV6" si="10">IF(CN7="",NA(),CN7)</f>
        <v>57.5</v>
      </c>
      <c r="CO6" s="35">
        <f t="shared" si="10"/>
        <v>56.33</v>
      </c>
      <c r="CP6" s="35">
        <f t="shared" si="10"/>
        <v>55.58</v>
      </c>
      <c r="CQ6" s="35">
        <f t="shared" si="10"/>
        <v>55.92</v>
      </c>
      <c r="CR6" s="35">
        <f t="shared" si="10"/>
        <v>36.67</v>
      </c>
      <c r="CS6" s="35">
        <f t="shared" si="10"/>
        <v>43.65</v>
      </c>
      <c r="CT6" s="35">
        <f t="shared" si="10"/>
        <v>43.58</v>
      </c>
      <c r="CU6" s="35">
        <f t="shared" si="10"/>
        <v>41.35</v>
      </c>
      <c r="CV6" s="35">
        <f t="shared" si="10"/>
        <v>42.9</v>
      </c>
      <c r="CW6" s="34" t="str">
        <f>IF(CW7="","",IF(CW7="-","【-】","【"&amp;SUBSTITUTE(TEXT(CW7,"#,##0.00"),"-","△")&amp;"】"))</f>
        <v>【42.17】</v>
      </c>
      <c r="CX6" s="35">
        <f>IF(CX7="",NA(),CX7)</f>
        <v>96.41</v>
      </c>
      <c r="CY6" s="35">
        <f t="shared" ref="CY6:DG6" si="11">IF(CY7="",NA(),CY7)</f>
        <v>96.45</v>
      </c>
      <c r="CZ6" s="35">
        <f t="shared" si="11"/>
        <v>96.19</v>
      </c>
      <c r="DA6" s="35">
        <f t="shared" si="11"/>
        <v>96.38</v>
      </c>
      <c r="DB6" s="35">
        <f t="shared" si="11"/>
        <v>99.41</v>
      </c>
      <c r="DC6" s="35">
        <f t="shared" si="11"/>
        <v>71.239999999999995</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14613</v>
      </c>
      <c r="D7" s="37">
        <v>47</v>
      </c>
      <c r="E7" s="37">
        <v>17</v>
      </c>
      <c r="F7" s="37">
        <v>4</v>
      </c>
      <c r="G7" s="37">
        <v>0</v>
      </c>
      <c r="H7" s="37" t="s">
        <v>110</v>
      </c>
      <c r="I7" s="37" t="s">
        <v>111</v>
      </c>
      <c r="J7" s="37" t="s">
        <v>112</v>
      </c>
      <c r="K7" s="37" t="s">
        <v>113</v>
      </c>
      <c r="L7" s="37" t="s">
        <v>114</v>
      </c>
      <c r="M7" s="37"/>
      <c r="N7" s="38" t="s">
        <v>115</v>
      </c>
      <c r="O7" s="38" t="s">
        <v>116</v>
      </c>
      <c r="P7" s="38">
        <v>53.47</v>
      </c>
      <c r="Q7" s="38">
        <v>89.04</v>
      </c>
      <c r="R7" s="38">
        <v>3062</v>
      </c>
      <c r="S7" s="38">
        <v>5120</v>
      </c>
      <c r="T7" s="38">
        <v>108.65</v>
      </c>
      <c r="U7" s="38">
        <v>47.12</v>
      </c>
      <c r="V7" s="38">
        <v>2720</v>
      </c>
      <c r="W7" s="38">
        <v>1.65</v>
      </c>
      <c r="X7" s="38">
        <v>1648.48</v>
      </c>
      <c r="Y7" s="38">
        <v>101.44</v>
      </c>
      <c r="Z7" s="38">
        <v>113.76</v>
      </c>
      <c r="AA7" s="38">
        <v>101.36</v>
      </c>
      <c r="AB7" s="38">
        <v>104.19</v>
      </c>
      <c r="AC7" s="38">
        <v>107.12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1262.52</v>
      </c>
      <c r="BG7" s="38">
        <v>1185.0999999999999</v>
      </c>
      <c r="BH7" s="38">
        <v>1058.6400000000001</v>
      </c>
      <c r="BI7" s="38">
        <v>872.54</v>
      </c>
      <c r="BJ7" s="38">
        <v>815.06</v>
      </c>
      <c r="BK7" s="38">
        <v>1716.82</v>
      </c>
      <c r="BL7" s="38">
        <v>1569.13</v>
      </c>
      <c r="BM7" s="38">
        <v>1436</v>
      </c>
      <c r="BN7" s="38">
        <v>1434.89</v>
      </c>
      <c r="BO7" s="38">
        <v>1298.9100000000001</v>
      </c>
      <c r="BP7" s="38">
        <v>1348.09</v>
      </c>
      <c r="BQ7" s="38">
        <v>64.709999999999994</v>
      </c>
      <c r="BR7" s="38">
        <v>61.05</v>
      </c>
      <c r="BS7" s="38">
        <v>63.58</v>
      </c>
      <c r="BT7" s="38">
        <v>59.96</v>
      </c>
      <c r="BU7" s="38">
        <v>59.65</v>
      </c>
      <c r="BV7" s="38">
        <v>51.73</v>
      </c>
      <c r="BW7" s="38">
        <v>64.63</v>
      </c>
      <c r="BX7" s="38">
        <v>66.56</v>
      </c>
      <c r="BY7" s="38">
        <v>66.22</v>
      </c>
      <c r="BZ7" s="38">
        <v>69.87</v>
      </c>
      <c r="CA7" s="38">
        <v>69.8</v>
      </c>
      <c r="CB7" s="38">
        <v>235.16</v>
      </c>
      <c r="CC7" s="38">
        <v>247.59</v>
      </c>
      <c r="CD7" s="38">
        <v>257.77</v>
      </c>
      <c r="CE7" s="38">
        <v>278.01</v>
      </c>
      <c r="CF7" s="38">
        <v>279.19</v>
      </c>
      <c r="CG7" s="38">
        <v>310.47000000000003</v>
      </c>
      <c r="CH7" s="38">
        <v>245.75</v>
      </c>
      <c r="CI7" s="38">
        <v>244.29</v>
      </c>
      <c r="CJ7" s="38">
        <v>246.72</v>
      </c>
      <c r="CK7" s="38">
        <v>234.96</v>
      </c>
      <c r="CL7" s="38">
        <v>232.54</v>
      </c>
      <c r="CM7" s="38">
        <v>57.92</v>
      </c>
      <c r="CN7" s="38">
        <v>57.5</v>
      </c>
      <c r="CO7" s="38">
        <v>56.33</v>
      </c>
      <c r="CP7" s="38">
        <v>55.58</v>
      </c>
      <c r="CQ7" s="38">
        <v>55.92</v>
      </c>
      <c r="CR7" s="38">
        <v>36.67</v>
      </c>
      <c r="CS7" s="38">
        <v>43.65</v>
      </c>
      <c r="CT7" s="38">
        <v>43.58</v>
      </c>
      <c r="CU7" s="38">
        <v>41.35</v>
      </c>
      <c r="CV7" s="38">
        <v>42.9</v>
      </c>
      <c r="CW7" s="38">
        <v>42.17</v>
      </c>
      <c r="CX7" s="38">
        <v>96.41</v>
      </c>
      <c r="CY7" s="38">
        <v>96.45</v>
      </c>
      <c r="CZ7" s="38">
        <v>96.19</v>
      </c>
      <c r="DA7" s="38">
        <v>96.38</v>
      </c>
      <c r="DB7" s="38">
        <v>99.41</v>
      </c>
      <c r="DC7" s="38">
        <v>71.239999999999995</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398</cp:lastModifiedBy>
  <cp:lastPrinted>2018-02-06T08:04:11Z</cp:lastPrinted>
  <dcterms:created xsi:type="dcterms:W3CDTF">2017-12-25T02:15:26Z</dcterms:created>
  <dcterms:modified xsi:type="dcterms:W3CDTF">2018-02-06T08:33:00Z</dcterms:modified>
  <cp:category/>
</cp:coreProperties>
</file>