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町民課\水道係\○公営企業関係\経営比較分析表47法非適010水道\"/>
    </mc:Choice>
  </mc:AlternateContent>
  <workbookProtection workbookPassword="B319" lockStructure="1"/>
  <bookViews>
    <workbookView xWindow="0" yWindow="0" windowWidth="2046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<sst xmlns="http://schemas.openxmlformats.org/spreadsheetml/2006/main" count="237" uniqueCount="124">
  <si>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</si>
  <si>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</si>
  <si>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</si>
  <si>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</si>
  <si>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</si>
  <si>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</si>
  <si>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</si>
  <si>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</si>
  <si>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</si>
  <si>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</si>
  <si>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</si>
  <si>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</si>
  <si>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</si>
  <si>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</si>
  <si>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</si>
  <si>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</si>
  <si>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</si>
  <si>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</si>
  <si>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</si>
  <si>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</si>
  <si>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</si>
  <si>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</si>
  <si>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</si>
  <si>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</si>
  <si>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</si>
  <si>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</si>
  <si>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</si>
  <si>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</si>
  <si>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</si>
  <si>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</si>
  <si>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</si>
  <si>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</si>
  <si>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</si>
  <si>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</si>
  <si>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</si>
  <si>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</si>
  <si>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</si>
  <si>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</si>
  <si>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</si>
  <si>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</si>
  <si>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</si>
  <si>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</si>
  <si>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</si>
  <si>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</si>
  <si>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</si>
  <si>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</si>
  <si>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</si>
  <si>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</si>
  <si>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</si>
  <si>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</si>
  <si>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</si>
  <si>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</si>
  <si>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</si>
  <si>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</si>
  <si>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</si>
  <si>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</si>
  <si>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</si>
  <si>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</si>
  <si>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</si>
  <si>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</si>
  <si>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</si>
  <si>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</si>
  <si>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</si>
  <si>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</si>
  <si>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</si>
  <si>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</si>
  <si>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</si>
  <si>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</si>
  <si>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</si>
  <si>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</si>
  <si>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</si>
  <si>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</si>
  <si>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</si>
  <si>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</si>
  <si>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</si>
  <si>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</si>
  <si>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</si>
  <si>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</si>
  <si>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</si>
  <si>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</si>
  <si>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</si>
  <si>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</si>
  <si>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</si>
  <si>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</si>
  <si>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</si>
  <si>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</si>
  <si>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</si>
  <si>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</si>
  <si>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</si>
  <si>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</si>
  <si>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</si>
  <si>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</si>
  <si>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</si>
  <si>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</si>
  <si>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</si>
  <si>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</si>
  <si>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</si>
  <si>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</si>
  <si>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</si>
  <si>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</si>
  <si>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</si>
  <si>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</si>
  <si>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</si>
  <si>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</si>
  <si>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</si>
  <si>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</si>
  <si>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</si>
  <si>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</si>
  <si>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中富良野町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</si>
  <si>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</si>
  <si>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</si>
  <si>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</si>
  <si>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</si>
  <si>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</si>
  <si>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</si>
  <si>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</si>
  <si>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</si>
  <si>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</si>
  <si>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</si>
  <si>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</si>
  <si>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中富良野町は泥炭地特有の軟弱地盤であり、通常の地盤に比べ水道管継手部への負荷が高く、経年による劣化・老朽化が進みやすいことが予測される。有収率の状況においても漏水による影響が考えられ、実際の現状としても継手部からの漏水は多く見受けられている現状である。
　水道事業開始時に布設した管は耐用年数を迎え、今後耐用年数を迎える管も増えてくる状況であることから、老朽管の更新は重要な課題であり計画的に実施していかなくてはならない。また、更新に伴う費用が増加してくることから、収支のバランスを考え効率的・効果的な更新を行っていく必要があると考える。</t>
    <rPh sb="1" eb="5">
      <t>ナカフラノ</t>
    </rPh>
    <rPh sb="5" eb="6">
      <t>マチ</t>
    </rPh>
    <rPh sb="7" eb="9">
      <t>デイタン</t>
    </rPh>
    <rPh sb="21" eb="23">
      <t>ツウジョウ</t>
    </rPh>
    <rPh sb="24" eb="26">
      <t>ジバン</t>
    </rPh>
    <rPh sb="27" eb="28">
      <t>クラ</t>
    </rPh>
    <rPh sb="29" eb="32">
      <t>スイドウカン</t>
    </rPh>
    <rPh sb="32" eb="33">
      <t>ツギ</t>
    </rPh>
    <rPh sb="33" eb="34">
      <t>テ</t>
    </rPh>
    <rPh sb="34" eb="35">
      <t>ブ</t>
    </rPh>
    <rPh sb="37" eb="39">
      <t>フカ</t>
    </rPh>
    <rPh sb="40" eb="41">
      <t>タカ</t>
    </rPh>
    <rPh sb="43" eb="45">
      <t>ケイネン</t>
    </rPh>
    <rPh sb="48" eb="50">
      <t>レッカ</t>
    </rPh>
    <rPh sb="51" eb="54">
      <t>ロウキュウカ</t>
    </rPh>
    <rPh sb="55" eb="56">
      <t>スス</t>
    </rPh>
    <rPh sb="63" eb="65">
      <t>ヨソク</t>
    </rPh>
    <rPh sb="69" eb="70">
      <t>ユウ</t>
    </rPh>
    <rPh sb="70" eb="71">
      <t>シュウ</t>
    </rPh>
    <rPh sb="71" eb="72">
      <t>リツ</t>
    </rPh>
    <rPh sb="73" eb="75">
      <t>ジョウキョウ</t>
    </rPh>
    <rPh sb="80" eb="82">
      <t>ロウスイ</t>
    </rPh>
    <rPh sb="85" eb="87">
      <t>エイキョウ</t>
    </rPh>
    <rPh sb="88" eb="89">
      <t>カンガ</t>
    </rPh>
    <rPh sb="93" eb="95">
      <t>ジッサイ</t>
    </rPh>
    <rPh sb="96" eb="98">
      <t>ゲンジョウ</t>
    </rPh>
    <rPh sb="102" eb="103">
      <t>ツギ</t>
    </rPh>
    <rPh sb="103" eb="104">
      <t>テ</t>
    </rPh>
    <rPh sb="104" eb="105">
      <t>ブ</t>
    </rPh>
    <rPh sb="108" eb="110">
      <t>ロウスイ</t>
    </rPh>
    <rPh sb="111" eb="112">
      <t>オオ</t>
    </rPh>
    <rPh sb="113" eb="115">
      <t>ミウ</t>
    </rPh>
    <rPh sb="121" eb="123">
      <t>ゲンジョウ</t>
    </rPh>
    <rPh sb="129" eb="131">
      <t>スイドウ</t>
    </rPh>
    <rPh sb="131" eb="133">
      <t>ジギョウ</t>
    </rPh>
    <rPh sb="133" eb="135">
      <t>カイシ</t>
    </rPh>
    <rPh sb="135" eb="136">
      <t>ジ</t>
    </rPh>
    <rPh sb="137" eb="139">
      <t>フセツ</t>
    </rPh>
    <rPh sb="141" eb="142">
      <t>カン</t>
    </rPh>
    <rPh sb="143" eb="145">
      <t>タイヨウ</t>
    </rPh>
    <rPh sb="145" eb="147">
      <t>ネンスウ</t>
    </rPh>
    <rPh sb="148" eb="149">
      <t>ムカ</t>
    </rPh>
    <rPh sb="151" eb="153">
      <t>コンゴ</t>
    </rPh>
    <rPh sb="153" eb="155">
      <t>タイヨウ</t>
    </rPh>
    <rPh sb="155" eb="157">
      <t>ネンスウ</t>
    </rPh>
    <rPh sb="158" eb="159">
      <t>ムカ</t>
    </rPh>
    <rPh sb="161" eb="162">
      <t>カン</t>
    </rPh>
    <rPh sb="163" eb="164">
      <t>フ</t>
    </rPh>
    <rPh sb="168" eb="170">
      <t>ジョウキョウ</t>
    </rPh>
    <rPh sb="178" eb="180">
      <t>ロウキュウ</t>
    </rPh>
    <rPh sb="180" eb="181">
      <t>カン</t>
    </rPh>
    <rPh sb="182" eb="184">
      <t>コウシン</t>
    </rPh>
    <rPh sb="185" eb="187">
      <t>ジュウヨウ</t>
    </rPh>
    <rPh sb="188" eb="190">
      <t>カダイ</t>
    </rPh>
    <rPh sb="193" eb="196">
      <t>ケイカクテキ</t>
    </rPh>
    <rPh sb="197" eb="199">
      <t>ジッシ</t>
    </rPh>
    <rPh sb="215" eb="217">
      <t>コウシン</t>
    </rPh>
    <rPh sb="218" eb="219">
      <t>トモナ</t>
    </rPh>
    <rPh sb="220" eb="222">
      <t>ヒヨウ</t>
    </rPh>
    <rPh sb="223" eb="225">
      <t>ゾウカ</t>
    </rPh>
    <rPh sb="234" eb="236">
      <t>シュウシ</t>
    </rPh>
    <rPh sb="242" eb="243">
      <t>カンガ</t>
    </rPh>
    <rPh sb="244" eb="247">
      <t>コウリツテキ</t>
    </rPh>
    <rPh sb="248" eb="251">
      <t>コウカテキ</t>
    </rPh>
    <rPh sb="252" eb="254">
      <t>コウシン</t>
    </rPh>
    <rPh sb="255" eb="256">
      <t>オコナ</t>
    </rPh>
    <rPh sb="260" eb="262">
      <t>ヒツヨウ</t>
    </rPh>
    <rPh sb="266" eb="267">
      <t>カンガ</t>
    </rPh>
    <phoneticPr fontId="7"/>
  </si>
  <si>
    <t>　H24～H28の5ヶ年における収益的収支比率は100％以上であり、水道施設管理に関わる費用を給水収益等で賄えている状況である。
　H25～H29において新水源の建設に関わる事業を実施しており、取水施設・送水ポンプ施設・送水管の新設工事に伴う費用が増加していること、また、事業に伴う地方債の借入を行っており、借入に伴う地方債償還金が今後増加していく状況である。
　有収率について、類似団体と比較して有収率が低く、要因としては漏水等による影響が考えられる。ただし、H24以降について徐々に右肩上がりになっており、有収率が向上している。これについては、漏水調査や修繕を計画的に実施している結果、少しずつ改善がみられてきているものと考えられる。
　これらのことを踏まえ、適切な料金収入の確保につながるよう現状の課題については計画的・継続的に改善実施していくとともに、維持管理に関わる費用削減に努めていくことが重要である。
　現状では収益的収支比率は100%以上であるが将来の費用増加を踏まえ、将来においても健全経営を続けていくために、効率的・効果的な経営を検討・実施していく必要があると考える。</t>
    <rPh sb="11" eb="12">
      <t>ネン</t>
    </rPh>
    <rPh sb="16" eb="19">
      <t>シュウエキテキ</t>
    </rPh>
    <rPh sb="19" eb="21">
      <t>シュウシ</t>
    </rPh>
    <rPh sb="21" eb="23">
      <t>ヒリツ</t>
    </rPh>
    <rPh sb="28" eb="30">
      <t>イジョウ</t>
    </rPh>
    <rPh sb="34" eb="36">
      <t>スイドウ</t>
    </rPh>
    <rPh sb="36" eb="38">
      <t>シセツ</t>
    </rPh>
    <rPh sb="38" eb="40">
      <t>カンリ</t>
    </rPh>
    <rPh sb="41" eb="42">
      <t>カカ</t>
    </rPh>
    <rPh sb="44" eb="46">
      <t>ヒヨウ</t>
    </rPh>
    <rPh sb="47" eb="49">
      <t>キュウスイ</t>
    </rPh>
    <rPh sb="49" eb="51">
      <t>シュウエキ</t>
    </rPh>
    <rPh sb="51" eb="52">
      <t>ナド</t>
    </rPh>
    <rPh sb="53" eb="54">
      <t>マカナ</t>
    </rPh>
    <rPh sb="58" eb="60">
      <t>ジョウキョウ</t>
    </rPh>
    <rPh sb="77" eb="78">
      <t>シン</t>
    </rPh>
    <rPh sb="78" eb="80">
      <t>スイゲン</t>
    </rPh>
    <rPh sb="81" eb="83">
      <t>ケンセツ</t>
    </rPh>
    <rPh sb="84" eb="85">
      <t>カカ</t>
    </rPh>
    <rPh sb="87" eb="89">
      <t>ジギョウ</t>
    </rPh>
    <rPh sb="90" eb="92">
      <t>ジッシ</t>
    </rPh>
    <rPh sb="97" eb="99">
      <t>シュスイ</t>
    </rPh>
    <rPh sb="99" eb="101">
      <t>シセツ</t>
    </rPh>
    <rPh sb="102" eb="104">
      <t>ソウスイ</t>
    </rPh>
    <rPh sb="107" eb="109">
      <t>シセツ</t>
    </rPh>
    <rPh sb="110" eb="113">
      <t>ソウスイカン</t>
    </rPh>
    <rPh sb="114" eb="116">
      <t>シンセツ</t>
    </rPh>
    <rPh sb="116" eb="118">
      <t>コウジ</t>
    </rPh>
    <rPh sb="119" eb="120">
      <t>トモナ</t>
    </rPh>
    <rPh sb="121" eb="123">
      <t>ヒヨウ</t>
    </rPh>
    <rPh sb="124" eb="126">
      <t>ゾウカ</t>
    </rPh>
    <rPh sb="136" eb="138">
      <t>ジギョウ</t>
    </rPh>
    <rPh sb="139" eb="140">
      <t>トモナ</t>
    </rPh>
    <rPh sb="141" eb="144">
      <t>チホウサイ</t>
    </rPh>
    <rPh sb="145" eb="147">
      <t>カリイレ</t>
    </rPh>
    <rPh sb="148" eb="149">
      <t>オコナ</t>
    </rPh>
    <rPh sb="154" eb="156">
      <t>カリイレ</t>
    </rPh>
    <rPh sb="157" eb="158">
      <t>トモナ</t>
    </rPh>
    <rPh sb="159" eb="162">
      <t>チホウサイ</t>
    </rPh>
    <rPh sb="162" eb="165">
      <t>ショウカンキン</t>
    </rPh>
    <rPh sb="166" eb="168">
      <t>コンゴ</t>
    </rPh>
    <rPh sb="168" eb="170">
      <t>ゾウカ</t>
    </rPh>
    <rPh sb="174" eb="176">
      <t>ジョウキョウ</t>
    </rPh>
    <rPh sb="182" eb="183">
      <t>アリ</t>
    </rPh>
    <rPh sb="199" eb="200">
      <t>ユウ</t>
    </rPh>
    <rPh sb="200" eb="201">
      <t>シュウ</t>
    </rPh>
    <rPh sb="201" eb="202">
      <t>リツ</t>
    </rPh>
    <rPh sb="206" eb="208">
      <t>ヨウイン</t>
    </rPh>
    <rPh sb="212" eb="214">
      <t>ロウスイ</t>
    </rPh>
    <rPh sb="214" eb="215">
      <t>ナド</t>
    </rPh>
    <rPh sb="218" eb="220">
      <t>エイキョウ</t>
    </rPh>
    <rPh sb="221" eb="222">
      <t>カンガ</t>
    </rPh>
    <rPh sb="234" eb="236">
      <t>イコウ</t>
    </rPh>
    <rPh sb="240" eb="242">
      <t>ジョジョ</t>
    </rPh>
    <rPh sb="243" eb="245">
      <t>ミギカタ</t>
    </rPh>
    <rPh sb="245" eb="246">
      <t>ア</t>
    </rPh>
    <rPh sb="255" eb="256">
      <t>ユウ</t>
    </rPh>
    <rPh sb="313" eb="314">
      <t>カンガ</t>
    </rPh>
    <rPh sb="328" eb="329">
      <t>フ</t>
    </rPh>
    <rPh sb="363" eb="366">
      <t>ケイゾクテキ</t>
    </rPh>
    <rPh sb="380" eb="382">
      <t>イジ</t>
    </rPh>
    <rPh sb="382" eb="384">
      <t>カンリ</t>
    </rPh>
    <rPh sb="385" eb="386">
      <t>カカ</t>
    </rPh>
    <rPh sb="388" eb="390">
      <t>ヒヨウ</t>
    </rPh>
    <rPh sb="390" eb="392">
      <t>サクゲン</t>
    </rPh>
    <rPh sb="393" eb="394">
      <t>ツト</t>
    </rPh>
    <rPh sb="401" eb="403">
      <t>ジュウヨウ</t>
    </rPh>
    <rPh sb="431" eb="433">
      <t>ショウライ</t>
    </rPh>
    <rPh sb="434" eb="436">
      <t>ヒヨウ</t>
    </rPh>
    <rPh sb="436" eb="438">
      <t>ゾウカ</t>
    </rPh>
    <rPh sb="439" eb="440">
      <t>フ</t>
    </rPh>
    <rPh sb="443" eb="445">
      <t>ショウライ</t>
    </rPh>
    <rPh sb="450" eb="452">
      <t>ケンゼン</t>
    </rPh>
    <rPh sb="452" eb="454">
      <t>ケイエイ</t>
    </rPh>
    <rPh sb="455" eb="456">
      <t>ツヅ</t>
    </rPh>
    <phoneticPr fontId="7"/>
  </si>
  <si>
    <t>　現状においては収益的収支比率は100%以上であるが、今後は以下の費用増加が見込まれる。
・老朽管の更新・修繕に関わる工事請負・修繕費
・地方債借入に伴う地方債償還金
施設の維持管理にかかる修繕及び更新・改良にかかる費用が増加傾向であることに対し、料金収入については人口減少等の影響をうけ収入増加を見込むことは非常に難しい状況である。これにより収支バランスは支出が多くなり収益的収支比率は低くなり厳しい経営状況になることが予測される。
　将来においても健全経営を続けていくために、収支予測をもとに施設の更新や時期、料金水準が適切であるか等の分析を継続すること、効率的・効果的な経営戦略をたてて収支バランスのとれた経営をしていく必要があると考える。</t>
    <rPh sb="1" eb="3">
      <t>ゲンジョウ</t>
    </rPh>
    <rPh sb="8" eb="11">
      <t>シュウエキテキ</t>
    </rPh>
    <rPh sb="11" eb="13">
      <t>シュウシ</t>
    </rPh>
    <rPh sb="13" eb="15">
      <t>ヒリツ</t>
    </rPh>
    <rPh sb="20" eb="22">
      <t>イジョウ</t>
    </rPh>
    <rPh sb="27" eb="29">
      <t>コンゴ</t>
    </rPh>
    <rPh sb="30" eb="32">
      <t>イカ</t>
    </rPh>
    <rPh sb="33" eb="35">
      <t>ヒヨウ</t>
    </rPh>
    <rPh sb="35" eb="37">
      <t>ゾウカ</t>
    </rPh>
    <rPh sb="38" eb="40">
      <t>ミコ</t>
    </rPh>
    <rPh sb="69" eb="72">
      <t>チホウサイ</t>
    </rPh>
    <rPh sb="72" eb="74">
      <t>カリイレ</t>
    </rPh>
    <rPh sb="75" eb="76">
      <t>トモナ</t>
    </rPh>
    <rPh sb="77" eb="80">
      <t>チホウサイ</t>
    </rPh>
    <rPh sb="80" eb="83">
      <t>ショウカンキン</t>
    </rPh>
    <rPh sb="84" eb="86">
      <t>シセツ</t>
    </rPh>
    <rPh sb="87" eb="89">
      <t>イジ</t>
    </rPh>
    <rPh sb="89" eb="91">
      <t>カンリ</t>
    </rPh>
    <rPh sb="95" eb="97">
      <t>シュウゼン</t>
    </rPh>
    <rPh sb="97" eb="98">
      <t>オヨ</t>
    </rPh>
    <rPh sb="99" eb="101">
      <t>コウシン</t>
    </rPh>
    <rPh sb="102" eb="104">
      <t>カイリョウ</t>
    </rPh>
    <rPh sb="219" eb="221">
      <t>ショウライ</t>
    </rPh>
    <rPh sb="226" eb="228">
      <t>ケンゼン</t>
    </rPh>
    <rPh sb="228" eb="230">
      <t>ケイエイ</t>
    </rPh>
    <rPh sb="231" eb="232">
      <t>ツヅ</t>
    </rPh>
    <rPh sb="240" eb="242">
      <t>シュウシ</t>
    </rPh>
    <rPh sb="242" eb="244">
      <t>ヨソク</t>
    </rPh>
    <rPh sb="248" eb="250">
      <t>シセツ</t>
    </rPh>
    <rPh sb="251" eb="253">
      <t>コウシン</t>
    </rPh>
    <rPh sb="254" eb="256">
      <t>ジキ</t>
    </rPh>
    <rPh sb="257" eb="259">
      <t>リョウキン</t>
    </rPh>
    <rPh sb="259" eb="261">
      <t>スイジュン</t>
    </rPh>
    <rPh sb="262" eb="264">
      <t>テキセツ</t>
    </rPh>
    <rPh sb="268" eb="269">
      <t>ナド</t>
    </rPh>
    <rPh sb="270" eb="272">
      <t>ブンセキ</t>
    </rPh>
    <rPh sb="273" eb="275">
      <t>ケイゾク</t>
    </rPh>
    <rPh sb="290" eb="292">
      <t>センリャク</t>
    </rPh>
    <rPh sb="296" eb="298">
      <t>シュウシ</t>
    </rPh>
    <rPh sb="306" eb="308">
      <t>ケイエイ</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</si>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</sst>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551176"/>
        <c:axId val="34166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24551176"/>
        <c:axId val="341667160"/>
      </c:lineChart>
      <c:dateAx>
        <c:axId val="224551176"/>
        <c:scaling>
          <c:orientation val="minMax"/>
        </c:scaling>
        <c:delete val="1"/>
        <c:axPos val="b"/>
        <c:numFmt formatCode="ge" sourceLinked="1"/>
        <c:majorTickMark val="none"/>
        <c:minorTickMark val="none"/>
        <c:tickLblPos val="none"/>
        <c:crossAx val="341667160"/>
        <c:crosses val="autoZero"/>
        <c:auto val="1"/>
        <c:lblOffset val="100"/>
        <c:baseTimeUnit val="years"/>
      </c:dateAx>
      <c:valAx>
        <c:axId val="34166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5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95.55</c:v>
                </c:pt>
                <c:pt idx="1">
                  <c:v>90.78</c:v>
                </c:pt>
                <c:pt idx="2">
                  <c:v>82.69</c:v>
                </c:pt>
                <c:pt idx="3">
                  <c:v>76.569999999999993</c:v>
                </c:pt>
                <c:pt idx="4">
                  <c:v>51.53</c:v>
                </c:pt>
              </c:numCache>
            </c:numRef>
          </c:val>
        </c:ser>
        <c:dLbls>
          <c:showLegendKey val="0"/>
          <c:showVal val="0"/>
          <c:showCatName val="0"/>
          <c:showSerName val="0"/>
          <c:showPercent val="0"/>
          <c:showBubbleSize val="0"/>
        </c:dLbls>
        <c:gapWidth val="150"/>
        <c:axId val="341425896"/>
        <c:axId val="34142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41425896"/>
        <c:axId val="341426288"/>
      </c:lineChart>
      <c:dateAx>
        <c:axId val="341425896"/>
        <c:scaling>
          <c:orientation val="minMax"/>
        </c:scaling>
        <c:delete val="1"/>
        <c:axPos val="b"/>
        <c:numFmt formatCode="ge" sourceLinked="1"/>
        <c:majorTickMark val="none"/>
        <c:minorTickMark val="none"/>
        <c:tickLblPos val="none"/>
        <c:crossAx val="341426288"/>
        <c:crosses val="autoZero"/>
        <c:auto val="1"/>
        <c:lblOffset val="100"/>
        <c:baseTimeUnit val="years"/>
      </c:dateAx>
      <c:valAx>
        <c:axId val="34142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2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54.3</c:v>
                </c:pt>
                <c:pt idx="1">
                  <c:v>56.14</c:v>
                </c:pt>
                <c:pt idx="2">
                  <c:v>60.58</c:v>
                </c:pt>
                <c:pt idx="3">
                  <c:v>62.12</c:v>
                </c:pt>
                <c:pt idx="4">
                  <c:v>60.33</c:v>
                </c:pt>
              </c:numCache>
            </c:numRef>
          </c:val>
        </c:ser>
        <c:dLbls>
          <c:showLegendKey val="0"/>
          <c:showVal val="0"/>
          <c:showCatName val="0"/>
          <c:showSerName val="0"/>
          <c:showPercent val="0"/>
          <c:showBubbleSize val="0"/>
        </c:dLbls>
        <c:gapWidth val="150"/>
        <c:axId val="341427464"/>
        <c:axId val="34142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41427464"/>
        <c:axId val="341427856"/>
      </c:lineChart>
      <c:dateAx>
        <c:axId val="341427464"/>
        <c:scaling>
          <c:orientation val="minMax"/>
        </c:scaling>
        <c:delete val="1"/>
        <c:axPos val="b"/>
        <c:numFmt formatCode="ge" sourceLinked="1"/>
        <c:majorTickMark val="none"/>
        <c:minorTickMark val="none"/>
        <c:tickLblPos val="none"/>
        <c:crossAx val="341427856"/>
        <c:crosses val="autoZero"/>
        <c:auto val="1"/>
        <c:lblOffset val="100"/>
        <c:baseTimeUnit val="years"/>
      </c:dateAx>
      <c:valAx>
        <c:axId val="34142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2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109.9</c:v>
                </c:pt>
                <c:pt idx="1">
                  <c:v>130.91999999999999</c:v>
                </c:pt>
                <c:pt idx="2">
                  <c:v>102.12</c:v>
                </c:pt>
                <c:pt idx="3">
                  <c:v>154.99</c:v>
                </c:pt>
                <c:pt idx="4">
                  <c:v>120.29</c:v>
                </c:pt>
              </c:numCache>
            </c:numRef>
          </c:val>
        </c:ser>
        <c:dLbls>
          <c:showLegendKey val="0"/>
          <c:showVal val="0"/>
          <c:showCatName val="0"/>
          <c:showSerName val="0"/>
          <c:showPercent val="0"/>
          <c:showBubbleSize val="0"/>
        </c:dLbls>
        <c:gapWidth val="150"/>
        <c:axId val="341722760"/>
        <c:axId val="34172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41722760"/>
        <c:axId val="341724168"/>
      </c:lineChart>
      <c:dateAx>
        <c:axId val="341722760"/>
        <c:scaling>
          <c:orientation val="minMax"/>
        </c:scaling>
        <c:delete val="1"/>
        <c:axPos val="b"/>
        <c:numFmt formatCode="ge" sourceLinked="1"/>
        <c:majorTickMark val="none"/>
        <c:minorTickMark val="none"/>
        <c:tickLblPos val="none"/>
        <c:crossAx val="341724168"/>
        <c:crosses val="autoZero"/>
        <c:auto val="1"/>
        <c:lblOffset val="100"/>
        <c:baseTimeUnit val="years"/>
      </c:dateAx>
      <c:valAx>
        <c:axId val="34172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361784"/>
        <c:axId val="2243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361784"/>
        <c:axId val="224362176"/>
      </c:lineChart>
      <c:dateAx>
        <c:axId val="224361784"/>
        <c:scaling>
          <c:orientation val="minMax"/>
        </c:scaling>
        <c:delete val="1"/>
        <c:axPos val="b"/>
        <c:numFmt formatCode="ge" sourceLinked="1"/>
        <c:majorTickMark val="none"/>
        <c:minorTickMark val="none"/>
        <c:tickLblPos val="none"/>
        <c:crossAx val="224362176"/>
        <c:crosses val="autoZero"/>
        <c:auto val="1"/>
        <c:lblOffset val="100"/>
        <c:baseTimeUnit val="years"/>
      </c:dateAx>
      <c:valAx>
        <c:axId val="2243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803424"/>
        <c:axId val="34180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803424"/>
        <c:axId val="341803816"/>
      </c:lineChart>
      <c:dateAx>
        <c:axId val="341803424"/>
        <c:scaling>
          <c:orientation val="minMax"/>
        </c:scaling>
        <c:delete val="1"/>
        <c:axPos val="b"/>
        <c:numFmt formatCode="ge" sourceLinked="1"/>
        <c:majorTickMark val="none"/>
        <c:minorTickMark val="none"/>
        <c:tickLblPos val="none"/>
        <c:crossAx val="341803816"/>
        <c:crosses val="autoZero"/>
        <c:auto val="1"/>
        <c:lblOffset val="100"/>
        <c:baseTimeUnit val="years"/>
      </c:dateAx>
      <c:valAx>
        <c:axId val="34180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805384"/>
        <c:axId val="34180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805384"/>
        <c:axId val="341805776"/>
      </c:lineChart>
      <c:dateAx>
        <c:axId val="341805384"/>
        <c:scaling>
          <c:orientation val="minMax"/>
        </c:scaling>
        <c:delete val="1"/>
        <c:axPos val="b"/>
        <c:numFmt formatCode="ge" sourceLinked="1"/>
        <c:majorTickMark val="none"/>
        <c:minorTickMark val="none"/>
        <c:tickLblPos val="none"/>
        <c:crossAx val="341805776"/>
        <c:crosses val="autoZero"/>
        <c:auto val="1"/>
        <c:lblOffset val="100"/>
        <c:baseTimeUnit val="years"/>
      </c:dateAx>
      <c:valAx>
        <c:axId val="3418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0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804992"/>
        <c:axId val="34180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804992"/>
        <c:axId val="341806952"/>
      </c:lineChart>
      <c:dateAx>
        <c:axId val="341804992"/>
        <c:scaling>
          <c:orientation val="minMax"/>
        </c:scaling>
        <c:delete val="1"/>
        <c:axPos val="b"/>
        <c:numFmt formatCode="ge" sourceLinked="1"/>
        <c:majorTickMark val="none"/>
        <c:minorTickMark val="none"/>
        <c:tickLblPos val="none"/>
        <c:crossAx val="341806952"/>
        <c:crosses val="autoZero"/>
        <c:auto val="1"/>
        <c:lblOffset val="100"/>
        <c:baseTimeUnit val="years"/>
      </c:dateAx>
      <c:valAx>
        <c:axId val="34180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324.36</c:v>
                </c:pt>
                <c:pt idx="1">
                  <c:v>358.18</c:v>
                </c:pt>
                <c:pt idx="2">
                  <c:v>469.12</c:v>
                </c:pt>
                <c:pt idx="3">
                  <c:v>550.20000000000005</c:v>
                </c:pt>
                <c:pt idx="4">
                  <c:v>597.15</c:v>
                </c:pt>
              </c:numCache>
            </c:numRef>
          </c:val>
        </c:ser>
        <c:dLbls>
          <c:showLegendKey val="0"/>
          <c:showVal val="0"/>
          <c:showCatName val="0"/>
          <c:showSerName val="0"/>
          <c:showPercent val="0"/>
          <c:showBubbleSize val="0"/>
        </c:dLbls>
        <c:gapWidth val="150"/>
        <c:axId val="341278536"/>
        <c:axId val="34127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41278536"/>
        <c:axId val="341278928"/>
      </c:lineChart>
      <c:dateAx>
        <c:axId val="341278536"/>
        <c:scaling>
          <c:orientation val="minMax"/>
        </c:scaling>
        <c:delete val="1"/>
        <c:axPos val="b"/>
        <c:numFmt formatCode="ge" sourceLinked="1"/>
        <c:majorTickMark val="none"/>
        <c:minorTickMark val="none"/>
        <c:tickLblPos val="none"/>
        <c:crossAx val="341278928"/>
        <c:crosses val="autoZero"/>
        <c:auto val="1"/>
        <c:lblOffset val="100"/>
        <c:baseTimeUnit val="years"/>
      </c:dateAx>
      <c:valAx>
        <c:axId val="34127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84.85</c:v>
                </c:pt>
                <c:pt idx="1">
                  <c:v>104.72</c:v>
                </c:pt>
                <c:pt idx="2">
                  <c:v>93.37</c:v>
                </c:pt>
                <c:pt idx="3">
                  <c:v>140.52000000000001</c:v>
                </c:pt>
                <c:pt idx="4">
                  <c:v>115.1</c:v>
                </c:pt>
              </c:numCache>
            </c:numRef>
          </c:val>
        </c:ser>
        <c:dLbls>
          <c:showLegendKey val="0"/>
          <c:showVal val="0"/>
          <c:showCatName val="0"/>
          <c:showSerName val="0"/>
          <c:showPercent val="0"/>
          <c:showBubbleSize val="0"/>
        </c:dLbls>
        <c:gapWidth val="150"/>
        <c:axId val="341280104"/>
        <c:axId val="3412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41280104"/>
        <c:axId val="341280496"/>
      </c:lineChart>
      <c:dateAx>
        <c:axId val="341280104"/>
        <c:scaling>
          <c:orientation val="minMax"/>
        </c:scaling>
        <c:delete val="1"/>
        <c:axPos val="b"/>
        <c:numFmt formatCode="ge" sourceLinked="1"/>
        <c:majorTickMark val="none"/>
        <c:minorTickMark val="none"/>
        <c:tickLblPos val="none"/>
        <c:crossAx val="341280496"/>
        <c:crosses val="autoZero"/>
        <c:auto val="1"/>
        <c:lblOffset val="100"/>
        <c:baseTimeUnit val="years"/>
      </c:dateAx>
      <c:valAx>
        <c:axId val="3412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213.17</c:v>
                </c:pt>
                <c:pt idx="1">
                  <c:v>169.84</c:v>
                </c:pt>
                <c:pt idx="2">
                  <c:v>202.83</c:v>
                </c:pt>
                <c:pt idx="3">
                  <c:v>139.22999999999999</c:v>
                </c:pt>
                <c:pt idx="4">
                  <c:v>170.22</c:v>
                </c:pt>
              </c:numCache>
            </c:numRef>
          </c:val>
        </c:ser>
        <c:dLbls>
          <c:showLegendKey val="0"/>
          <c:showVal val="0"/>
          <c:showCatName val="0"/>
          <c:showSerName val="0"/>
          <c:showPercent val="0"/>
          <c:showBubbleSize val="0"/>
        </c:dLbls>
        <c:gapWidth val="150"/>
        <c:axId val="341424328"/>
        <c:axId val="34142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41424328"/>
        <c:axId val="341424720"/>
      </c:lineChart>
      <c:dateAx>
        <c:axId val="341424328"/>
        <c:scaling>
          <c:orientation val="minMax"/>
        </c:scaling>
        <c:delete val="1"/>
        <c:axPos val="b"/>
        <c:numFmt formatCode="ge" sourceLinked="1"/>
        <c:majorTickMark val="none"/>
        <c:minorTickMark val="none"/>
        <c:tickLblPos val="none"/>
        <c:crossAx val="341424720"/>
        <c:crosses val="autoZero"/>
        <c:auto val="1"/>
        <c:lblOffset val="100"/>
        <c:baseTimeUnit val="years"/>
      </c:dateAx>
      <c:valAx>
        <c:axId val="3414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2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北海道　中富良野町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5120</v>
      </c>
      <c r="AM8" s="67"/>
      <c r="AN8" s="67"/>
      <c r="AO8" s="67"/>
      <c r="AP8" s="67"/>
      <c r="AQ8" s="67"/>
      <c r="AR8" s="67"/>
      <c r="AS8" s="67"/>
      <c r="AT8" s="66">
        <f>データ!$S$6</f>
        <v>108.65</v>
      </c>
      <c r="AU8" s="66"/>
      <c r="AV8" s="66"/>
      <c r="AW8" s="66"/>
      <c r="AX8" s="66"/>
      <c r="AY8" s="66"/>
      <c r="AZ8" s="66"/>
      <c r="BA8" s="66"/>
      <c r="BB8" s="66">
        <f>データ!$T$6</f>
        <v>47.12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93.95</v>
      </c>
      <c r="Q10" s="66"/>
      <c r="R10" s="66"/>
      <c r="S10" s="66"/>
      <c r="T10" s="66"/>
      <c r="U10" s="66"/>
      <c r="V10" s="66"/>
      <c r="W10" s="67">
        <f>データ!$Q$6</f>
        <v>3558</v>
      </c>
      <c r="X10" s="67"/>
      <c r="Y10" s="67"/>
      <c r="Z10" s="67"/>
      <c r="AA10" s="67"/>
      <c r="AB10" s="67"/>
      <c r="AC10" s="67"/>
      <c r="AD10" s="2"/>
      <c r="AE10" s="2"/>
      <c r="AF10" s="2"/>
      <c r="AG10" s="2"/>
      <c r="AH10" s="2"/>
      <c r="AI10" s="2"/>
      <c r="AJ10" s="2"/>
      <c r="AK10" s="2"/>
      <c r="AL10" s="67">
        <f>データ!$U$6</f>
        <v>4779</v>
      </c>
      <c r="AM10" s="67"/>
      <c r="AN10" s="67"/>
      <c r="AO10" s="67"/>
      <c r="AP10" s="67"/>
      <c r="AQ10" s="67"/>
      <c r="AR10" s="67"/>
      <c r="AS10" s="67"/>
      <c r="AT10" s="66">
        <f>データ!$V$6</f>
        <v>51.2</v>
      </c>
      <c r="AU10" s="66"/>
      <c r="AV10" s="66"/>
      <c r="AW10" s="66"/>
      <c r="AX10" s="66"/>
      <c r="AY10" s="66"/>
      <c r="AZ10" s="66"/>
      <c r="BA10" s="66"/>
      <c r="BB10" s="66">
        <f>データ!$W$6</f>
        <v>93.34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14613</v>
      </c>
      <c r="D6" s="34">
        <f t="shared" si="3"/>
        <v>47</v>
      </c>
      <c r="E6" s="34">
        <f t="shared" si="3"/>
        <v>1</v>
      </c>
      <c r="F6" s="34">
        <f t="shared" si="3"/>
        <v>0</v>
      </c>
      <c r="G6" s="34">
        <f t="shared" si="3"/>
        <v>0</v>
      </c>
      <c r="H6" s="34" t="str">
        <f t="shared" si="3"/>
        <v>北海道　中富良野町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93.95</v>
      </c>
      <c r="Q6" s="35">
        <f t="shared" si="3"/>
        <v>3558</v>
      </c>
      <c r="R6" s="35">
        <f t="shared" si="3"/>
        <v>5120</v>
      </c>
      <c r="S6" s="35">
        <f t="shared" si="3"/>
        <v>108.65</v>
      </c>
      <c r="T6" s="35">
        <f t="shared" si="3"/>
        <v>47.12</v>
      </c>
      <c r="U6" s="35">
        <f t="shared" si="3"/>
        <v>4779</v>
      </c>
      <c r="V6" s="35">
        <f t="shared" si="3"/>
        <v>51.2</v>
      </c>
      <c r="W6" s="35">
        <f t="shared" si="3"/>
        <v>93.34</v>
      </c>
      <c r="X6" s="36">
        <f>IF(X7="",NA(),X7)</f>
        <v>109.9</v>
      </c>
      <c r="Y6" s="36">
        <f t="shared" ref="Y6:AG6" si="4">IF(Y7="",NA(),Y7)</f>
        <v>130.91999999999999</v>
      </c>
      <c r="Z6" s="36">
        <f t="shared" si="4"/>
        <v>102.12</v>
      </c>
      <c r="AA6" s="36">
        <f t="shared" si="4"/>
        <v>154.99</v>
      </c>
      <c r="AB6" s="36">
        <f t="shared" si="4"/>
        <v>120.29</v>
      </c>
      <c r="AC6" s="36">
        <f t="shared" si="4"/>
        <v>73.63</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324.36</v>
      </c>
      <c r="BF6" s="36">
        <f t="shared" ref="BF6:BN6" si="7">IF(BF7="",NA(),BF7)</f>
        <v>358.18</v>
      </c>
      <c r="BG6" s="36">
        <f t="shared" si="7"/>
        <v>469.12</v>
      </c>
      <c r="BH6" s="36">
        <f t="shared" si="7"/>
        <v>550.20000000000005</v>
      </c>
      <c r="BI6" s="36">
        <f t="shared" si="7"/>
        <v>597.15</v>
      </c>
      <c r="BJ6" s="36">
        <f t="shared" si="7"/>
        <v>1158.82</v>
      </c>
      <c r="BK6" s="36">
        <f t="shared" si="7"/>
        <v>1113.76</v>
      </c>
      <c r="BL6" s="36">
        <f t="shared" si="7"/>
        <v>1125.69</v>
      </c>
      <c r="BM6" s="36">
        <f t="shared" si="7"/>
        <v>1134.67</v>
      </c>
      <c r="BN6" s="36">
        <f t="shared" si="7"/>
        <v>1144.79</v>
      </c>
      <c r="BO6" s="35" t="str">
        <f>IF(BO7="","",IF(BO7="-","【-】","【"&amp;SUBSTITUTE(TEXT(BO7,"#,##0.00"),"-","△")&amp;"】"))</f>
        <v>【1,280.76】</v>
      </c>
      <c r="BP6" s="36">
        <f>IF(BP7="",NA(),BP7)</f>
        <v>84.85</v>
      </c>
      <c r="BQ6" s="36">
        <f t="shared" ref="BQ6:BY6" si="8">IF(BQ7="",NA(),BQ7)</f>
        <v>104.72</v>
      </c>
      <c r="BR6" s="36">
        <f t="shared" si="8"/>
        <v>93.37</v>
      </c>
      <c r="BS6" s="36">
        <f t="shared" si="8"/>
        <v>140.52000000000001</v>
      </c>
      <c r="BT6" s="36">
        <f t="shared" si="8"/>
        <v>115.1</v>
      </c>
      <c r="BU6" s="36">
        <f t="shared" si="8"/>
        <v>55.6</v>
      </c>
      <c r="BV6" s="36">
        <f t="shared" si="8"/>
        <v>34.25</v>
      </c>
      <c r="BW6" s="36">
        <f t="shared" si="8"/>
        <v>46.48</v>
      </c>
      <c r="BX6" s="36">
        <f t="shared" si="8"/>
        <v>40.6</v>
      </c>
      <c r="BY6" s="36">
        <f t="shared" si="8"/>
        <v>56.04</v>
      </c>
      <c r="BZ6" s="35" t="str">
        <f>IF(BZ7="","",IF(BZ7="-","【-】","【"&amp;SUBSTITUTE(TEXT(BZ7,"#,##0.00"),"-","△")&amp;"】"))</f>
        <v>【53.06】</v>
      </c>
      <c r="CA6" s="36">
        <f>IF(CA7="",NA(),CA7)</f>
        <v>213.17</v>
      </c>
      <c r="CB6" s="36">
        <f t="shared" ref="CB6:CJ6" si="9">IF(CB7="",NA(),CB7)</f>
        <v>169.84</v>
      </c>
      <c r="CC6" s="36">
        <f t="shared" si="9"/>
        <v>202.83</v>
      </c>
      <c r="CD6" s="36">
        <f t="shared" si="9"/>
        <v>139.22999999999999</v>
      </c>
      <c r="CE6" s="36">
        <f t="shared" si="9"/>
        <v>170.22</v>
      </c>
      <c r="CF6" s="36">
        <f t="shared" si="9"/>
        <v>275.86</v>
      </c>
      <c r="CG6" s="36">
        <f t="shared" si="9"/>
        <v>501.18</v>
      </c>
      <c r="CH6" s="36">
        <f t="shared" si="9"/>
        <v>376.61</v>
      </c>
      <c r="CI6" s="36">
        <f t="shared" si="9"/>
        <v>440.03</v>
      </c>
      <c r="CJ6" s="36">
        <f t="shared" si="9"/>
        <v>304.35000000000002</v>
      </c>
      <c r="CK6" s="35" t="str">
        <f>IF(CK7="","",IF(CK7="-","【-】","【"&amp;SUBSTITUTE(TEXT(CK7,"#,##0.00"),"-","△")&amp;"】"))</f>
        <v>【314.83】</v>
      </c>
      <c r="CL6" s="36">
        <f>IF(CL7="",NA(),CL7)</f>
        <v>95.55</v>
      </c>
      <c r="CM6" s="36">
        <f t="shared" ref="CM6:CU6" si="10">IF(CM7="",NA(),CM7)</f>
        <v>90.78</v>
      </c>
      <c r="CN6" s="36">
        <f t="shared" si="10"/>
        <v>82.69</v>
      </c>
      <c r="CO6" s="36">
        <f t="shared" si="10"/>
        <v>76.569999999999993</v>
      </c>
      <c r="CP6" s="36">
        <f t="shared" si="10"/>
        <v>51.53</v>
      </c>
      <c r="CQ6" s="36">
        <f t="shared" si="10"/>
        <v>60.66</v>
      </c>
      <c r="CR6" s="36">
        <f t="shared" si="10"/>
        <v>57.55</v>
      </c>
      <c r="CS6" s="36">
        <f t="shared" si="10"/>
        <v>57.43</v>
      </c>
      <c r="CT6" s="36">
        <f t="shared" si="10"/>
        <v>57.29</v>
      </c>
      <c r="CU6" s="36">
        <f t="shared" si="10"/>
        <v>55.9</v>
      </c>
      <c r="CV6" s="35" t="str">
        <f>IF(CV7="","",IF(CV7="-","【-】","【"&amp;SUBSTITUTE(TEXT(CV7,"#,##0.00"),"-","△")&amp;"】"))</f>
        <v>【56.28】</v>
      </c>
      <c r="CW6" s="36">
        <f>IF(CW7="",NA(),CW7)</f>
        <v>54.3</v>
      </c>
      <c r="CX6" s="36">
        <f t="shared" ref="CX6:DF6" si="11">IF(CX7="",NA(),CX7)</f>
        <v>56.14</v>
      </c>
      <c r="CY6" s="36">
        <f t="shared" si="11"/>
        <v>60.58</v>
      </c>
      <c r="CZ6" s="36">
        <f t="shared" si="11"/>
        <v>62.12</v>
      </c>
      <c r="DA6" s="36">
        <f t="shared" si="11"/>
        <v>60.33</v>
      </c>
      <c r="DB6" s="36">
        <f t="shared" si="11"/>
        <v>77.319999999999993</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14613</v>
      </c>
      <c r="D7" s="38">
        <v>47</v>
      </c>
      <c r="E7" s="38">
        <v>1</v>
      </c>
      <c r="F7" s="38">
        <v>0</v>
      </c>
      <c r="G7" s="38">
        <v>0</v>
      </c>
      <c r="H7" s="38" t="s">
        <v>108</v>
      </c>
      <c r="I7" s="38" t="s">
        <v>109</v>
      </c>
      <c r="J7" s="38" t="s">
        <v>110</v>
      </c>
      <c r="K7" s="38" t="s">
        <v>111</v>
      </c>
      <c r="L7" s="38" t="s">
        <v>112</v>
      </c>
      <c r="M7" s="38"/>
      <c r="N7" s="39" t="s">
        <v>113</v>
      </c>
      <c r="O7" s="39" t="s">
        <v>114</v>
      </c>
      <c r="P7" s="39">
        <v>93.95</v>
      </c>
      <c r="Q7" s="39">
        <v>3558</v>
      </c>
      <c r="R7" s="39">
        <v>5120</v>
      </c>
      <c r="S7" s="39">
        <v>108.65</v>
      </c>
      <c r="T7" s="39">
        <v>47.12</v>
      </c>
      <c r="U7" s="39">
        <v>4779</v>
      </c>
      <c r="V7" s="39">
        <v>51.2</v>
      </c>
      <c r="W7" s="39">
        <v>93.34</v>
      </c>
      <c r="X7" s="39">
        <v>109.9</v>
      </c>
      <c r="Y7" s="39">
        <v>130.91999999999999</v>
      </c>
      <c r="Z7" s="39">
        <v>102.12</v>
      </c>
      <c r="AA7" s="39">
        <v>154.99</v>
      </c>
      <c r="AB7" s="39">
        <v>120.29</v>
      </c>
      <c r="AC7" s="39">
        <v>73.63</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324.36</v>
      </c>
      <c r="BF7" s="39">
        <v>358.18</v>
      </c>
      <c r="BG7" s="39">
        <v>469.12</v>
      </c>
      <c r="BH7" s="39">
        <v>550.20000000000005</v>
      </c>
      <c r="BI7" s="39">
        <v>597.15</v>
      </c>
      <c r="BJ7" s="39">
        <v>1158.82</v>
      </c>
      <c r="BK7" s="39">
        <v>1113.76</v>
      </c>
      <c r="BL7" s="39">
        <v>1125.69</v>
      </c>
      <c r="BM7" s="39">
        <v>1134.67</v>
      </c>
      <c r="BN7" s="39">
        <v>1144.79</v>
      </c>
      <c r="BO7" s="39">
        <v>1280.76</v>
      </c>
      <c r="BP7" s="39">
        <v>84.85</v>
      </c>
      <c r="BQ7" s="39">
        <v>104.72</v>
      </c>
      <c r="BR7" s="39">
        <v>93.37</v>
      </c>
      <c r="BS7" s="39">
        <v>140.52000000000001</v>
      </c>
      <c r="BT7" s="39">
        <v>115.1</v>
      </c>
      <c r="BU7" s="39">
        <v>55.6</v>
      </c>
      <c r="BV7" s="39">
        <v>34.25</v>
      </c>
      <c r="BW7" s="39">
        <v>46.48</v>
      </c>
      <c r="BX7" s="39">
        <v>40.6</v>
      </c>
      <c r="BY7" s="39">
        <v>56.04</v>
      </c>
      <c r="BZ7" s="39">
        <v>53.06</v>
      </c>
      <c r="CA7" s="39">
        <v>213.17</v>
      </c>
      <c r="CB7" s="39">
        <v>169.84</v>
      </c>
      <c r="CC7" s="39">
        <v>202.83</v>
      </c>
      <c r="CD7" s="39">
        <v>139.22999999999999</v>
      </c>
      <c r="CE7" s="39">
        <v>170.22</v>
      </c>
      <c r="CF7" s="39">
        <v>275.86</v>
      </c>
      <c r="CG7" s="39">
        <v>501.18</v>
      </c>
      <c r="CH7" s="39">
        <v>376.61</v>
      </c>
      <c r="CI7" s="39">
        <v>440.03</v>
      </c>
      <c r="CJ7" s="39">
        <v>304.35000000000002</v>
      </c>
      <c r="CK7" s="39">
        <v>314.83</v>
      </c>
      <c r="CL7" s="39">
        <v>95.55</v>
      </c>
      <c r="CM7" s="39">
        <v>90.78</v>
      </c>
      <c r="CN7" s="39">
        <v>82.69</v>
      </c>
      <c r="CO7" s="39">
        <v>76.569999999999993</v>
      </c>
      <c r="CP7" s="39">
        <v>51.53</v>
      </c>
      <c r="CQ7" s="39">
        <v>60.66</v>
      </c>
      <c r="CR7" s="39">
        <v>57.55</v>
      </c>
      <c r="CS7" s="39">
        <v>57.43</v>
      </c>
      <c r="CT7" s="39">
        <v>57.29</v>
      </c>
      <c r="CU7" s="39">
        <v>55.9</v>
      </c>
      <c r="CV7" s="39">
        <v>56.28</v>
      </c>
      <c r="CW7" s="39">
        <v>54.3</v>
      </c>
      <c r="CX7" s="39">
        <v>56.14</v>
      </c>
      <c r="CY7" s="39">
        <v>60.58</v>
      </c>
      <c r="CZ7" s="39">
        <v>62.12</v>
      </c>
      <c r="DA7" s="39">
        <v>60.33</v>
      </c>
      <c r="DB7" s="39">
        <v>77.319999999999993</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446matumoto</cp:lastModifiedBy>
  <cp:lastPrinted>2018-02-08T04:07:27Z</cp:lastPrinted>
  <dcterms:created xsi:type="dcterms:W3CDTF">2017-12-25T01:39:48Z</dcterms:created>
  <dcterms:modified xsi:type="dcterms:W3CDTF">2018-02-13T06:18:44Z</dcterms:modified>
  <cp:category/>
</cp:coreProperties>
</file>